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engtie/Startup/内容/Files/"/>
    </mc:Choice>
  </mc:AlternateContent>
  <xr:revisionPtr revIDLastSave="0" documentId="13_ncr:1_{374DDB8F-8649-3F4E-8FBE-88CC8938DF6C}" xr6:coauthVersionLast="45" xr6:coauthVersionMax="45" xr10:uidLastSave="{00000000-0000-0000-0000-000000000000}"/>
  <bookViews>
    <workbookView xWindow="0" yWindow="460" windowWidth="29040" windowHeight="16440" activeTab="4" xr2:uid="{61646D5F-5FD9-4932-9A18-930A488A2633}"/>
  </bookViews>
  <sheets>
    <sheet name="Formula Editor" sheetId="1" r:id="rId1"/>
    <sheet name="Spreadsheet Verificator" sheetId="2" r:id="rId2"/>
    <sheet name="Spreadsheet Optimizer" sheetId="6" r:id="rId3"/>
    <sheet name="Bottleneck Detector" sheetId="4" r:id="rId4"/>
    <sheet name="Installatio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 a="1"/>
  <c r="C24" i="1" s="1"/>
  <c r="C20" i="1" a="1"/>
  <c r="C20" i="1" s="1"/>
  <c r="M15" i="6" l="1"/>
  <c r="D15" i="6" s="1"/>
  <c r="N15" i="6"/>
  <c r="E15" i="6" s="1"/>
  <c r="O15" i="6"/>
  <c r="P15" i="6"/>
  <c r="Q15" i="6"/>
  <c r="M16" i="6"/>
  <c r="D16" i="6" s="1"/>
  <c r="N16" i="6"/>
  <c r="O16" i="6"/>
  <c r="P16" i="6"/>
  <c r="Q16" i="6"/>
  <c r="E16" i="6"/>
  <c r="M17" i="6"/>
  <c r="N17" i="6"/>
  <c r="O17" i="6"/>
  <c r="P17" i="6"/>
  <c r="Q17" i="6"/>
  <c r="M18" i="6"/>
  <c r="N18" i="6"/>
  <c r="O18" i="6"/>
  <c r="P18" i="6"/>
  <c r="Q18" i="6"/>
  <c r="D18" i="6"/>
  <c r="E17" i="6"/>
  <c r="C23" i="6"/>
  <c r="E23" i="6" s="1"/>
  <c r="D24" i="6"/>
  <c r="E24" i="6"/>
  <c r="F29" i="6"/>
  <c r="F30" i="6"/>
  <c r="F31" i="6"/>
  <c r="F32" i="6"/>
  <c r="D17" i="6" l="1"/>
  <c r="E18" i="6"/>
  <c r="C20" i="2"/>
  <c r="C19" i="2"/>
  <c r="C18" i="2"/>
  <c r="C17" i="2"/>
  <c r="C16" i="2"/>
  <c r="C15" i="2"/>
  <c r="C14" i="2"/>
  <c r="C26" i="1"/>
  <c r="C25" i="1"/>
  <c r="C23" i="1"/>
  <c r="C22" i="1"/>
  <c r="C21" i="1"/>
  <c r="C19" i="1"/>
  <c r="C14" i="1" s="1"/>
  <c r="C18" i="1"/>
  <c r="C17" i="1"/>
  <c r="C16" i="1"/>
  <c r="C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<sst xmlns="http://schemas.openxmlformats.org/spreadsheetml/2006/main" count="92" uniqueCount="65">
  <si>
    <t>Formula Editor:</t>
  </si>
  <si>
    <t>Spreadsheet Verificator:</t>
  </si>
  <si>
    <t>Bottleneck Detector:</t>
  </si>
  <si>
    <t>Installation:</t>
  </si>
  <si>
    <t>Raw data:</t>
  </si>
  <si>
    <t>Get Started:</t>
  </si>
  <si>
    <t>Documentation:</t>
  </si>
  <si>
    <t>Demo:</t>
  </si>
  <si>
    <t>Auto-open:</t>
  </si>
  <si>
    <t>This workbook auto-opens the "10 Studio" add-in.</t>
  </si>
  <si>
    <t>Installation, if the "10 Studio" add-in is not automatically loaded:</t>
  </si>
  <si>
    <t>3) Then you could see the "10 Studio" tab on the top of your Excel</t>
  </si>
  <si>
    <t>www.10studio.tech/help</t>
  </si>
  <si>
    <t>Helpdesk:</t>
  </si>
  <si>
    <t>Click on the "Helpdesk" button to chat directly with us.</t>
  </si>
  <si>
    <t>2) In Excel, go to the "10 Studio" tab, then click on the "Formula Editor" button, you will see a task pane is opened on the right.</t>
  </si>
  <si>
    <t>3) In the "Formula Editor" task pane, toggle "On", then select the following cells one by one, you can see their formula formatted in the editor.</t>
  </si>
  <si>
    <t>4) You could modify the formula in the editor then write back to the cell, change the width limit, the font size, etc.</t>
  </si>
  <si>
    <t>Description:</t>
  </si>
  <si>
    <t>Formula Editor helps you better read and understand long and complex formulas.</t>
  </si>
  <si>
    <t>Spreadsheet Verificator helps you review spreadsheets and ensure their correctness.</t>
  </si>
  <si>
    <t>1) Make sure that you have the "10 Studio" add-in loaded (i.e. can see the "10 Studio" tab on the top), check the "Installation" sheet for details.</t>
  </si>
  <si>
    <t>2) In Excel, go to the "10 Studio" tab, then click on the "Spreadsheet Verificator" button, you will see a task pane is opened on the right.</t>
  </si>
  <si>
    <t>3) In the "Spreadsheet Verificator" task pane, click on the "Verify the Workbook by Types" button.</t>
  </si>
  <si>
    <t>4) You could see the list of cells whose formula contains type mismatches.</t>
  </si>
  <si>
    <t>Comment:</t>
  </si>
  <si>
    <t>Formula:</t>
  </si>
  <si>
    <t>The formula ="abc"+123 is an addition of String and Integer, which does not make sense.</t>
  </si>
  <si>
    <t>TODAY() returns a Date type.</t>
  </si>
  <si>
    <t>The formula =TODAY()*2 is a mulitiplication of a Date and a Integer. It returns an odd integer, which does not make sense.</t>
  </si>
  <si>
    <t>The formula ="abc"&gt;123 is a comparison of String and Integer, which is meaningless.</t>
  </si>
  <si>
    <t>idem</t>
  </si>
  <si>
    <t>The formula =TRUE&gt;123 is a comparison of Boolean and Integer, which is meaningless.</t>
  </si>
  <si>
    <t>Bottleneck Detector helps you find the bottlenecks that show down your spreadsheet.</t>
  </si>
  <si>
    <t>1) Make sure that you have the "10 Studio" add-in loaded (i.e. can see the "10 Studio" tab on the top), see the "Installation" sheet for details.</t>
  </si>
  <si>
    <t>2) In Excel, go to the "10 Studio" tab, then click on the "Bottleneck Detector" button, you will see a task pane is opened on the right.</t>
  </si>
  <si>
    <t>3) In the "Bottleneck Detector" task pane, click on the buttons to detect bottlenecks.</t>
  </si>
  <si>
    <t>Tie</t>
  </si>
  <si>
    <t>eraser</t>
    <phoneticPr fontId="1" type="noConversion"/>
  </si>
  <si>
    <t>bike</t>
    <phoneticPr fontId="1" type="noConversion"/>
  </si>
  <si>
    <t>bus</t>
    <phoneticPr fontId="1" type="noConversion"/>
  </si>
  <si>
    <t>apple</t>
    <phoneticPr fontId="1" type="noConversion"/>
  </si>
  <si>
    <t>Eric</t>
  </si>
  <si>
    <t>Julien</t>
  </si>
  <si>
    <t>Amber</t>
  </si>
  <si>
    <t>English</t>
  </si>
  <si>
    <t>Math</t>
  </si>
  <si>
    <t>Chemistry</t>
  </si>
  <si>
    <t>Physics</t>
  </si>
  <si>
    <t>Chinese</t>
  </si>
  <si>
    <t>Spreadsheet Optimizer:</t>
  </si>
  <si>
    <t>Spreadsheet Optimizer helps you optimize your formulas in terms of efficiency and readability.</t>
  </si>
  <si>
    <t>2) In Excel, go to the "10 Studio" tab, then click on the "Spreadsheet Optimizer" button, you will see a task pane is opened on the right.</t>
  </si>
  <si>
    <t>3) In the "Spreadsheet Optimizer" task pane, click on the "Optimize" button.</t>
  </si>
  <si>
    <t>VLOOKUP =&gt; INDEX+MATCH: Inserting a column in the table may mess up the VLOOKUP formula, whereas the INDEX+MATCH formula will always refer to the initial column regardless of the structure change.</t>
  </si>
  <si>
    <t>IF+ISERROR =&gt; IFERROR: The IFERROR formula is more succinct than the IF+ISERROR formula.</t>
  </si>
  <si>
    <t>nested-IF =&gt; IF+AND/OR: Some logic in a nested-if can be expressed by logical operators such as AND or OR, which makes a formula more succint.</t>
  </si>
  <si>
    <t>4) You could see the list of cells whose formula has a potential to optimize. You could undertake the optimization, or undo the change.</t>
  </si>
  <si>
    <t>For the sake of efficency, we have not included slow formulas in this workbook; but you could still see the evaluation time of quick formulas.</t>
  </si>
  <si>
    <t>1) Go to the "Insert" tab, via the "Add-ins" then "Get Add-ins" button you can open a pop-up window of the add-ins store.</t>
  </si>
  <si>
    <t>2) In the pop-up window, search "10 Studio" in the Store, and then click on "Add", then agree to the terms and conditions.</t>
  </si>
  <si>
    <t>You may need to "Enable Editing", "Trust this add-in", and then "Update now" to make the "10 Studio" tab appear on the top of your Excel.</t>
  </si>
  <si>
    <t>Link:</t>
  </si>
  <si>
    <t>www.10studio.tech/files/10Studio-Sample-EN.xlsx</t>
  </si>
  <si>
    <t>You can find the last version of this workbook in the following link: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</si>
</sst>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等线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1" applyAlignment="1"/>
    <xf numFmtId="14" fontId="0" fillId="0" borderId="0" xfId="0" applyNumberFormat="1"/>
    <xf numFmtId="0" fontId="2" fillId="0" borderId="0" xfId="0" applyFont="1" applyAlignment="1"/>
    <xf numFmtId="0" fontId="3" fillId="0" borderId="0" xfId="2" applyAlignment="1">
      <alignment wrapText="1"/>
    </xf>
    <xf numFmtId="0" fontId="3" fillId="0" borderId="0" xfId="2"/>
    <xf numFmtId="0" fontId="3" fillId="0" borderId="0" xfId="2" applyFill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Hyperlink" xfId="2" builtinId="8"/>
    <cellStyle name="Normal" xfId="0" builtinId="0"/>
    <cellStyle name="Normal 2" xfId="1" xr:uid="{CE56B7DD-051B-4ACC-8366-692070048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101481</xdr:colOff>
      <xdr:row>50</xdr:row>
      <xdr:rowOff>57150</xdr:rowOff>
    </xdr:from>
    <xdr:to>
      <xdr:col>20</xdr:col>
      <xdr:colOff>368250</xdr:colOff>
      <xdr:row>88</xdr:row>
      <xdr:rowOff>18150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A64BA9-0CC2-314C-8DFE-95B8F256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7531" y="9944100"/>
          <a:ext cx="5581719" cy="720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142874</xdr:colOff>
      <xdr:row>50</xdr:row>
      <xdr:rowOff>57150</xdr:rowOff>
    </xdr:from>
    <xdr:to>
      <xdr:col>30</xdr:col>
      <xdr:colOff>397966</xdr:colOff>
      <xdr:row>88</xdr:row>
      <xdr:rowOff>18150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E26D01-8772-9E43-8283-C0896BC1B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4424" y="9944100"/>
          <a:ext cx="5570042" cy="7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22226</xdr:colOff>
      <xdr:row>50</xdr:row>
      <xdr:rowOff>57150</xdr:rowOff>
    </xdr:from>
    <xdr:to>
      <xdr:col>10</xdr:col>
      <xdr:colOff>326857</xdr:colOff>
      <xdr:row>88</xdr:row>
      <xdr:rowOff>18150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2B68B7-96E9-3142-AD5F-599FC80B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776" y="9944100"/>
          <a:ext cx="5619581" cy="7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41274</xdr:colOff>
      <xdr:row>5</xdr:row>
      <xdr:rowOff>95248</xdr:rowOff>
    </xdr:from>
    <xdr:to>
      <xdr:col>11</xdr:col>
      <xdr:colOff>337360</xdr:colOff>
      <xdr:row>43</xdr:row>
      <xdr:rowOff>56248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E1D953-A053-6F47-96A2-8FAAD74D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824" y="1333498"/>
          <a:ext cx="6201586" cy="720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304798</xdr:colOff>
      <xdr:row>5</xdr:row>
      <xdr:rowOff>95248</xdr:rowOff>
    </xdr:from>
    <xdr:to>
      <xdr:col>33</xdr:col>
      <xdr:colOff>62264</xdr:colOff>
      <xdr:row>43</xdr:row>
      <xdr:rowOff>56248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C42927F-3709-D64C-9652-A6E3C283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96898" y="1333498"/>
          <a:ext cx="6253516" cy="72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479948</xdr:colOff>
      <xdr:row>5</xdr:row>
      <xdr:rowOff>95248</xdr:rowOff>
    </xdr:from>
    <xdr:to>
      <xdr:col>22</xdr:col>
      <xdr:colOff>162211</xdr:colOff>
      <xdr:row>43</xdr:row>
      <xdr:rowOff>56248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4F48408-C7B6-014C-A625-F3F85E51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75998" y="1333498"/>
          <a:ext cx="6178313" cy="7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dda122-c69b-49f0-88ed-8989df2a5f71}">
  <we:reference id="wa200000139" version="1.5.1.0" store="en-US" storeType="OMEX"/>
  <we:alternateReferences/>
  <we:properties>
    <we:property name="Office.AutoShowTaskpaneWithDocument" value="true"/>
    <we:property name="SnippetToImport" value="{&quot;type&quot;:&quot;gist&quot;,&quot;id&quot;:&quot;c7ba602e8a107cfe5dd6c42ca41deac1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10studio.tech/hel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10studio.tech/hel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0studio.tech/hel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10studio.tech/hel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10studio.tech/files/10Studio-Sample-EN.xlsx" TargetMode="External"/><Relationship Id="rId1" Type="http://schemas.openxmlformats.org/officeDocument/2006/relationships/hyperlink" Target="http://www.10studio.tech/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F0D4-7D30-40D9-A461-1934BD931B87}">
  <dimension ref="A1:AE36"/>
  <sheetViews>
    <sheetView showGridLines="0" zoomScaleNormal="100" workbookViewId="0"/>
  </sheetViews>
  <sheetFormatPr baseColWidth="10" defaultColWidth="8.83203125" defaultRowHeight="15"/>
  <sheetData>
    <row r="1" spans="1:31" ht="31">
      <c r="A1" s="9" t="s">
        <v>0</v>
      </c>
    </row>
    <row r="2" spans="1:31">
      <c r="C2" s="2"/>
    </row>
    <row r="3" spans="1:31" ht="21">
      <c r="B3" s="10" t="s">
        <v>18</v>
      </c>
    </row>
    <row r="4" spans="1:31" ht="15" customHeight="1">
      <c r="C4" t="s">
        <v>19</v>
      </c>
    </row>
    <row r="6" spans="1:31" ht="21">
      <c r="B6" s="10" t="s">
        <v>5</v>
      </c>
    </row>
    <row r="7" spans="1:31" ht="15" customHeight="1">
      <c r="B7" s="10"/>
      <c r="C7" t="s">
        <v>34</v>
      </c>
    </row>
    <row r="8" spans="1:31">
      <c r="C8" s="2" t="s">
        <v>15</v>
      </c>
    </row>
    <row r="9" spans="1:31">
      <c r="C9" t="s">
        <v>16</v>
      </c>
    </row>
    <row r="10" spans="1:31">
      <c r="C10" t="s">
        <v>17</v>
      </c>
      <c r="G10" s="2"/>
      <c r="Z10" t="s">
        <v>4</v>
      </c>
    </row>
    <row r="11" spans="1:31">
      <c r="G11" s="2"/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</row>
    <row r="12" spans="1:31" ht="21">
      <c r="B12" s="10" t="s">
        <v>7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</row>
    <row r="13" spans="1:31">
      <c r="C13" s="5" t="s">
        <v>26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</row>
    <row r="14" spans="1:31">
      <c r="C14" s="3" t="e">
        <f>VLOOKUP($C19,$G$9:$K$490,4,FALSE)</f>
        <v>#N/A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</row>
    <row r="15" spans="1:31">
      <c r="C15" s="3" t="e">
        <f>VLOOKUP(CW29,$H$486:$AF$497,2,FALSE)-VLOOKUP(CW30,$H$486:$AF$497,2,FALSE)</f>
        <v>#N/A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</row>
    <row r="16" spans="1:31">
      <c r="C16" s="3" t="e">
        <f>(AA19-VLOOKUP(H14,$D$11:$X$18,8,FALSE))*100</f>
        <v>#N/A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</row>
    <row r="17" spans="2:31">
      <c r="C17" s="3" t="str">
        <f>IF(AG107="--","low",IF(AG107&gt;$AG$5,"high",IF(AG107&gt;$AG$6,"medium","low")))</f>
        <v>low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</row>
    <row r="18" spans="2:31">
      <c r="C18" s="3" t="e">
        <f>IF(SEARCH("ABC",I48)&gt;0,IF((DATE(((2014+IF(VALUE(MID(I48,(SEARCH("/",I48))-2,2))=1,1,0))),(MID(I48,(SEARCH("/",I48))-2,2)),(MID(I48,(SEARCH("/",I48))+1,2))))&lt;100,"Send","Don't"),"#VALUE!")</f>
        <v>#VALUE!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</row>
    <row r="19" spans="2:31">
      <c r="C19" s="3">
        <f>(CL294*CK294)+(BX294*BW294)+(BC294*BB294)</f>
        <v>0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</row>
    <row r="20" spans="2:31">
      <c r="C20" s="3" cm="1">
        <f t="array" ref="C20">IF(F10=0,0,VLOOKUP(3,Z12:AD17,4,FALSE))*(E10)*(26+AX10/12+BA10/12)</f>
        <v>0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</row>
    <row r="21" spans="2:31">
      <c r="B21" s="1"/>
      <c r="C21" s="3">
        <f>IF(AA17="Agree",AA18,IF(AA17="Disagree - Low",1,IF(AA17="Disagree - Medium",3,5)))</f>
        <v>5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</row>
    <row r="22" spans="2:31">
      <c r="B22" s="1"/>
      <c r="C22" s="3">
        <f>IF(AA17="high",AA18+2,IF(AA17="medium",AA18+1,AA18))</f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</row>
    <row r="23" spans="2:31">
      <c r="B23" s="1"/>
      <c r="C23" s="3">
        <f>IF(AA17="Non demandé pour ce magasin",5,IF(AA17&lt;AC$19,AD$19,IF(AA17&lt;AC$20,AD$20,IF(AA17&lt;AC$21,AD$21,IF(AA17&lt;AC$22,AD$22,IF(AA17&lt;AC$23,AD$23,IF(AA17&lt;AC$24,AD$24,IF(AA17&lt;AC$25,AD$25,IF(AA17&lt;AC$26,AD$26,0)))))))))</f>
        <v>0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</row>
    <row r="24" spans="2:31">
      <c r="B24" s="1"/>
      <c r="C24" s="3" cm="1">
        <f t="array" ref="C24">IF(BX369=0,6,VLOOKUP(Z17,$AB$17:$AE$22,2,FALSE))</f>
        <v>6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</row>
    <row r="25" spans="2:31">
      <c r="B25" s="1"/>
      <c r="C25" s="3">
        <f>IF(AA17&gt;0,(AA17-AA18)/AA17,0)</f>
        <v>0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</row>
    <row r="26" spans="2:31">
      <c r="B26" s="1"/>
      <c r="C26" s="3">
        <f>IF(AC17&gt;0,AA17/AC17*AE17/12,0)</f>
        <v>8.3333333333333329E-2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</row>
    <row r="27" spans="2:31">
      <c r="B27" s="1"/>
      <c r="C27" s="3"/>
    </row>
    <row r="28" spans="2:31" ht="21">
      <c r="B28" s="10" t="s">
        <v>6</v>
      </c>
    </row>
    <row r="29" spans="2:31">
      <c r="B29" s="2"/>
      <c r="C29" s="7" t="s">
        <v>12</v>
      </c>
    </row>
    <row r="30" spans="2:31">
      <c r="B30" s="6"/>
    </row>
    <row r="31" spans="2:31">
      <c r="B31" s="1"/>
    </row>
    <row r="33" spans="3:3">
      <c r="C33" s="8"/>
    </row>
    <row r="34" spans="3:3">
      <c r="C34" s="2"/>
    </row>
    <row r="35" spans="3:3">
      <c r="C35" s="2"/>
    </row>
    <row r="36" spans="3:3">
      <c r="C36" s="2"/>
    </row>
  </sheetData>
  <hyperlinks>
    <hyperlink ref="C29" r:id="rId1" xr:uid="{33FEB9CA-E97D-4A11-AA48-6FB73929730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DCE8-9107-46E2-9CB4-F72EDF79269B}">
  <dimension ref="A1:D23"/>
  <sheetViews>
    <sheetView showGridLines="0" zoomScaleNormal="100" workbookViewId="0"/>
  </sheetViews>
  <sheetFormatPr baseColWidth="10" defaultColWidth="8.83203125" defaultRowHeight="15"/>
  <cols>
    <col min="3" max="3" width="11.1640625" customWidth="1"/>
  </cols>
  <sheetData>
    <row r="1" spans="1:4" ht="31">
      <c r="A1" s="9" t="s">
        <v>1</v>
      </c>
    </row>
    <row r="3" spans="1:4" ht="21">
      <c r="B3" s="10" t="s">
        <v>18</v>
      </c>
    </row>
    <row r="4" spans="1:4">
      <c r="C4" t="s">
        <v>20</v>
      </c>
    </row>
    <row r="6" spans="1:4" ht="21">
      <c r="B6" s="10" t="s">
        <v>5</v>
      </c>
    </row>
    <row r="7" spans="1:4" ht="15" customHeight="1">
      <c r="B7" s="10"/>
      <c r="C7" t="s">
        <v>21</v>
      </c>
    </row>
    <row r="8" spans="1:4">
      <c r="C8" s="2" t="s">
        <v>22</v>
      </c>
    </row>
    <row r="9" spans="1:4">
      <c r="C9" t="s">
        <v>23</v>
      </c>
    </row>
    <row r="10" spans="1:4">
      <c r="C10" t="s">
        <v>24</v>
      </c>
    </row>
    <row r="12" spans="1:4" ht="21">
      <c r="B12" s="10" t="s">
        <v>7</v>
      </c>
    </row>
    <row r="13" spans="1:4">
      <c r="C13" s="11" t="s">
        <v>26</v>
      </c>
      <c r="D13" s="11" t="s">
        <v>25</v>
      </c>
    </row>
    <row r="14" spans="1:4">
      <c r="C14" t="e">
        <f>"abc"+123</f>
        <v>#VALUE!</v>
      </c>
      <c r="D14" t="s">
        <v>27</v>
      </c>
    </row>
    <row r="15" spans="1:4">
      <c r="C15" s="4">
        <f ca="1">TODAY()</f>
        <v>43743</v>
      </c>
      <c r="D15" t="s">
        <v>28</v>
      </c>
    </row>
    <row r="16" spans="1:4">
      <c r="C16">
        <f ca="1">TODAY()*2</f>
        <v>87486</v>
      </c>
      <c r="D16" t="s">
        <v>29</v>
      </c>
    </row>
    <row r="17" spans="2:4">
      <c r="C17" t="b">
        <f>"abc"&gt;123</f>
        <v>1</v>
      </c>
      <c r="D17" t="s">
        <v>30</v>
      </c>
    </row>
    <row r="18" spans="2:4">
      <c r="C18" t="b">
        <f>"1"&gt;123</f>
        <v>1</v>
      </c>
      <c r="D18" t="s">
        <v>31</v>
      </c>
    </row>
    <row r="19" spans="2:4">
      <c r="C19" t="b">
        <f>TRUE&gt;123</f>
        <v>1</v>
      </c>
      <c r="D19" t="s">
        <v>32</v>
      </c>
    </row>
    <row r="20" spans="2:4">
      <c r="C20" t="b">
        <f>FALSE&gt;123</f>
        <v>1</v>
      </c>
      <c r="D20" t="s">
        <v>31</v>
      </c>
    </row>
    <row r="22" spans="2:4" ht="21">
      <c r="B22" s="10" t="s">
        <v>6</v>
      </c>
    </row>
    <row r="23" spans="2:4">
      <c r="B23" s="2"/>
      <c r="C23" s="7" t="s">
        <v>12</v>
      </c>
    </row>
  </sheetData>
  <hyperlinks>
    <hyperlink ref="C23" r:id="rId1" xr:uid="{DABC58E2-853B-492B-B47F-A3F7B3065D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7778-C53B-8745-94A2-A4A20E2D4CC9}">
  <dimension ref="A1:Q37"/>
  <sheetViews>
    <sheetView showGridLines="0" workbookViewId="0"/>
  </sheetViews>
  <sheetFormatPr baseColWidth="10" defaultColWidth="8.83203125" defaultRowHeight="15"/>
  <sheetData>
    <row r="1" spans="1:17" ht="31">
      <c r="A1" s="9" t="s">
        <v>50</v>
      </c>
    </row>
    <row r="3" spans="1:17" ht="21">
      <c r="B3" s="10" t="s">
        <v>18</v>
      </c>
    </row>
    <row r="4" spans="1:17">
      <c r="C4" t="s">
        <v>51</v>
      </c>
    </row>
    <row r="6" spans="1:17" ht="21">
      <c r="B6" s="10" t="s">
        <v>5</v>
      </c>
    </row>
    <row r="7" spans="1:17">
      <c r="C7" t="s">
        <v>21</v>
      </c>
    </row>
    <row r="8" spans="1:17">
      <c r="C8" s="2" t="s">
        <v>52</v>
      </c>
    </row>
    <row r="9" spans="1:17">
      <c r="C9" t="s">
        <v>53</v>
      </c>
    </row>
    <row r="10" spans="1:17">
      <c r="C10" t="s">
        <v>57</v>
      </c>
    </row>
    <row r="12" spans="1:17" ht="21">
      <c r="B12" s="10" t="s">
        <v>7</v>
      </c>
    </row>
    <row r="14" spans="1:17">
      <c r="D14" t="s">
        <v>46</v>
      </c>
      <c r="E14" t="s">
        <v>45</v>
      </c>
      <c r="M14" t="s">
        <v>46</v>
      </c>
      <c r="N14" t="s">
        <v>45</v>
      </c>
      <c r="O14" t="s">
        <v>49</v>
      </c>
      <c r="P14" t="s">
        <v>48</v>
      </c>
      <c r="Q14" t="s">
        <v>47</v>
      </c>
    </row>
    <row r="15" spans="1:17">
      <c r="C15" t="s">
        <v>37</v>
      </c>
      <c r="D15" s="13" t="str">
        <f>VLOOKUP($C15,$L$15:$Q$18,2,FALSE)</f>
        <v>15,13</v>
      </c>
      <c r="E15" s="14" t="str">
        <f>VLOOKUP($C15,$L$15:$Q$18,3,FALSE)</f>
        <v>15,14</v>
      </c>
      <c r="L15" t="s">
        <v>37</v>
      </c>
      <c r="M15" t="str">
        <f t="shared" ref="M15:Q18" si="0">ROW()&amp;","&amp;COLUMN()</f>
        <v>15,13</v>
      </c>
      <c r="N15" t="str">
        <f t="shared" si="0"/>
        <v>15,14</v>
      </c>
      <c r="O15" t="str">
        <f t="shared" si="0"/>
        <v>15,15</v>
      </c>
      <c r="P15" t="str">
        <f t="shared" si="0"/>
        <v>15,16</v>
      </c>
      <c r="Q15" t="str">
        <f t="shared" si="0"/>
        <v>15,17</v>
      </c>
    </row>
    <row r="16" spans="1:17">
      <c r="C16" t="s">
        <v>44</v>
      </c>
      <c r="D16" s="15" t="str">
        <f>VLOOKUP($C16,$L$15:$Q$18,2,FALSE)</f>
        <v>16,13</v>
      </c>
      <c r="E16" s="16" t="str">
        <f>VLOOKUP($C16,$L$15:$Q$18,3,FALSE)</f>
        <v>16,14</v>
      </c>
      <c r="L16" t="s">
        <v>44</v>
      </c>
      <c r="M16" t="str">
        <f t="shared" si="0"/>
        <v>16,13</v>
      </c>
      <c r="N16" t="str">
        <f t="shared" si="0"/>
        <v>16,14</v>
      </c>
      <c r="O16" t="str">
        <f t="shared" si="0"/>
        <v>16,15</v>
      </c>
      <c r="P16" t="str">
        <f t="shared" si="0"/>
        <v>16,16</v>
      </c>
      <c r="Q16" t="str">
        <f t="shared" si="0"/>
        <v>16,17</v>
      </c>
    </row>
    <row r="17" spans="3:17">
      <c r="C17" t="s">
        <v>43</v>
      </c>
      <c r="D17" s="15" t="str">
        <f>VLOOKUP($C17,$L$15:$Q$18,2,FALSE)</f>
        <v>17,13</v>
      </c>
      <c r="E17" s="16" t="str">
        <f>VLOOKUP($C17,$L$15:$Q$18,3,FALSE)</f>
        <v>17,14</v>
      </c>
      <c r="L17" t="s">
        <v>43</v>
      </c>
      <c r="M17" t="str">
        <f t="shared" si="0"/>
        <v>17,13</v>
      </c>
      <c r="N17" t="str">
        <f t="shared" si="0"/>
        <v>17,14</v>
      </c>
      <c r="O17" t="str">
        <f t="shared" si="0"/>
        <v>17,15</v>
      </c>
      <c r="P17" t="str">
        <f t="shared" si="0"/>
        <v>17,16</v>
      </c>
      <c r="Q17" t="str">
        <f t="shared" si="0"/>
        <v>17,17</v>
      </c>
    </row>
    <row r="18" spans="3:17">
      <c r="C18" t="s">
        <v>42</v>
      </c>
      <c r="D18" s="17" t="str">
        <f>VLOOKUP($C18,$L$15:$Q$18,2,FALSE)</f>
        <v>18,13</v>
      </c>
      <c r="E18" s="18" t="str">
        <f>VLOOKUP($C18,$L$15:$Q$18,3,FALSE)</f>
        <v>18,14</v>
      </c>
      <c r="L18" t="s">
        <v>42</v>
      </c>
      <c r="M18" t="str">
        <f t="shared" si="0"/>
        <v>18,13</v>
      </c>
      <c r="N18" t="str">
        <f t="shared" si="0"/>
        <v>18,14</v>
      </c>
      <c r="O18" t="str">
        <f t="shared" si="0"/>
        <v>18,15</v>
      </c>
      <c r="P18" t="str">
        <f t="shared" si="0"/>
        <v>18,16</v>
      </c>
      <c r="Q18" t="str">
        <f t="shared" si="0"/>
        <v>18,17</v>
      </c>
    </row>
    <row r="20" spans="3:17">
      <c r="C20" t="s">
        <v>54</v>
      </c>
    </row>
    <row r="23" spans="3:17">
      <c r="C23" t="e">
        <f>3/0</f>
        <v>#DIV/0!</v>
      </c>
      <c r="D23">
        <v>3</v>
      </c>
      <c r="E23" s="19">
        <f>IF(ISERROR(C23),D23,C23)</f>
        <v>3</v>
      </c>
    </row>
    <row r="24" spans="3:17">
      <c r="C24">
        <v>3</v>
      </c>
      <c r="D24" t="e">
        <f>3/0</f>
        <v>#DIV/0!</v>
      </c>
      <c r="E24" s="20">
        <f>IF(ISERROR(C24),D24,C24)</f>
        <v>3</v>
      </c>
    </row>
    <row r="26" spans="3:17">
      <c r="C26" t="s">
        <v>56</v>
      </c>
    </row>
    <row r="29" spans="3:17">
      <c r="C29">
        <v>3</v>
      </c>
      <c r="D29" t="s">
        <v>41</v>
      </c>
      <c r="E29">
        <v>3</v>
      </c>
      <c r="F29" s="19" t="b">
        <f>IF(ISNUMBER(C29),TRUE,IF(ISNUMBER(D29),TRUE,FALSE))</f>
        <v>1</v>
      </c>
    </row>
    <row r="30" spans="3:17">
      <c r="C30">
        <v>2</v>
      </c>
      <c r="D30" t="b">
        <v>1</v>
      </c>
      <c r="E30">
        <v>2</v>
      </c>
      <c r="F30" s="21" t="b">
        <f>IF(ISNUMBER(C30),TRUE,IF(ISNUMBER(D30),TRUE,FALSE))</f>
        <v>1</v>
      </c>
    </row>
    <row r="31" spans="3:17">
      <c r="C31" t="b">
        <v>0</v>
      </c>
      <c r="D31" t="s">
        <v>40</v>
      </c>
      <c r="E31">
        <v>7</v>
      </c>
      <c r="F31" s="21" t="b">
        <f>IF(ISNUMBER(C31),TRUE,IF(ISNUMBER(D31),TRUE,FALSE))</f>
        <v>0</v>
      </c>
    </row>
    <row r="32" spans="3:17">
      <c r="C32" t="s">
        <v>39</v>
      </c>
      <c r="D32" t="s">
        <v>38</v>
      </c>
      <c r="E32">
        <v>3</v>
      </c>
      <c r="F32" s="20" t="b">
        <f>IF(ISNUMBER(C32),TRUE,IF(ISNUMBER(D32),TRUE,FALSE))</f>
        <v>0</v>
      </c>
    </row>
    <row r="34" spans="2:3">
      <c r="C34" t="s">
        <v>55</v>
      </c>
    </row>
    <row r="36" spans="2:3" ht="21">
      <c r="B36" s="10" t="s">
        <v>6</v>
      </c>
    </row>
    <row r="37" spans="2:3">
      <c r="B37" s="2"/>
      <c r="C37" s="7" t="s">
        <v>12</v>
      </c>
    </row>
  </sheetData>
  <hyperlinks>
    <hyperlink ref="C37" r:id="rId1" xr:uid="{3FA5A788-A290-4519-902F-BBDE8A7CCC5F}"/>
  </hyperlink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E987-1DB9-4673-9694-D75E2F16E2E8}">
  <dimension ref="A1:C15"/>
  <sheetViews>
    <sheetView showGridLines="0" zoomScaleNormal="100" workbookViewId="0"/>
  </sheetViews>
  <sheetFormatPr baseColWidth="10" defaultColWidth="8.83203125" defaultRowHeight="15"/>
  <sheetData>
    <row r="1" spans="1:3" ht="31">
      <c r="A1" s="9" t="s">
        <v>2</v>
      </c>
    </row>
    <row r="3" spans="1:3" ht="21">
      <c r="B3" s="10" t="s">
        <v>18</v>
      </c>
    </row>
    <row r="4" spans="1:3">
      <c r="C4" t="s">
        <v>33</v>
      </c>
    </row>
    <row r="6" spans="1:3" ht="21">
      <c r="B6" s="10" t="s">
        <v>5</v>
      </c>
    </row>
    <row r="7" spans="1:3" ht="15" customHeight="1">
      <c r="B7" s="10"/>
      <c r="C7" t="s">
        <v>34</v>
      </c>
    </row>
    <row r="8" spans="1:3">
      <c r="C8" s="2" t="s">
        <v>35</v>
      </c>
    </row>
    <row r="9" spans="1:3">
      <c r="C9" t="s">
        <v>36</v>
      </c>
    </row>
    <row r="11" spans="1:3" ht="21">
      <c r="B11" s="10" t="s">
        <v>7</v>
      </c>
    </row>
    <row r="12" spans="1:3">
      <c r="C12" s="12" t="s">
        <v>58</v>
      </c>
    </row>
    <row r="14" spans="1:3" ht="21">
      <c r="B14" s="10" t="s">
        <v>6</v>
      </c>
    </row>
    <row r="15" spans="1:3">
      <c r="B15" s="2"/>
      <c r="C15" s="7" t="s">
        <v>12</v>
      </c>
    </row>
  </sheetData>
  <hyperlinks>
    <hyperlink ref="C15" r:id="rId1" xr:uid="{8E34745B-C91F-4C0E-A35B-81E7E240E35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DFD2-987A-423B-9890-213151B85C8C}">
  <dimension ref="A1:C99"/>
  <sheetViews>
    <sheetView showGridLines="0" tabSelected="1" workbookViewId="0"/>
  </sheetViews>
  <sheetFormatPr baseColWidth="10" defaultColWidth="8.83203125" defaultRowHeight="15"/>
  <sheetData>
    <row r="1" spans="1:3" ht="31">
      <c r="A1" s="9" t="s">
        <v>3</v>
      </c>
    </row>
    <row r="3" spans="1:3" ht="21">
      <c r="B3" s="10" t="s">
        <v>8</v>
      </c>
    </row>
    <row r="4" spans="1:3">
      <c r="C4" t="s">
        <v>9</v>
      </c>
    </row>
    <row r="5" spans="1:3">
      <c r="C5" t="s">
        <v>61</v>
      </c>
    </row>
    <row r="22" spans="2:2">
      <c r="B22" s="11"/>
    </row>
    <row r="46" spans="2:3" ht="21">
      <c r="B46" s="10" t="s">
        <v>10</v>
      </c>
    </row>
    <row r="47" spans="2:3">
      <c r="C47" t="s">
        <v>59</v>
      </c>
    </row>
    <row r="48" spans="2:3">
      <c r="C48" t="s">
        <v>60</v>
      </c>
    </row>
    <row r="49" spans="3:3">
      <c r="C49" t="s">
        <v>11</v>
      </c>
    </row>
    <row r="91" spans="2:3" ht="21">
      <c r="B91" s="10" t="s">
        <v>6</v>
      </c>
    </row>
    <row r="92" spans="2:3">
      <c r="C92" s="7" t="s">
        <v>12</v>
      </c>
    </row>
    <row r="94" spans="2:3" ht="21">
      <c r="B94" s="10" t="s">
        <v>13</v>
      </c>
    </row>
    <row r="95" spans="2:3">
      <c r="C95" t="s">
        <v>14</v>
      </c>
    </row>
    <row r="97" spans="2:3" ht="21">
      <c r="B97" s="10" t="s">
        <v>62</v>
      </c>
    </row>
    <row r="98" spans="2:3">
      <c r="C98" t="s">
        <v>64</v>
      </c>
    </row>
    <row r="99" spans="2:3">
      <c r="C99" s="7" t="s">
        <v>63</v>
      </c>
    </row>
  </sheetData>
  <hyperlinks>
    <hyperlink ref="C92" r:id="rId1" xr:uid="{7B64596D-68EA-466B-A170-3AD6DE7B3E2B}"/>
    <hyperlink ref="C99" r:id="rId2" xr:uid="{FEF53BAB-91D5-45FF-8A9D-0E386A4F24F6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 Editor</vt:lpstr>
      <vt:lpstr>Spreadsheet Verificator</vt:lpstr>
      <vt:lpstr>Spreadsheet Optimizer</vt:lpstr>
      <vt:lpstr>Bottleneck Detector</vt:lpstr>
      <vt:lpstr>Installation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chengtie</dc:creator>
  <cp:lastModifiedBy>Tie CHENG</cp:lastModifiedBy>
  <dcterms:created xsi:type="dcterms:W3CDTF">2019-08-11T22:26:18Z</dcterms:created>
  <dcterms:modified xsi:type="dcterms:W3CDTF">2019-10-05T12:25:12Z</dcterms:modified>
</cp:coreProperties>
</file>